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295" windowHeight="6495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Лист1!$A$1:$F$74</definedName>
  </definedNames>
  <calcPr calcId="125725"/>
</workbook>
</file>

<file path=xl/calcChain.xml><?xml version="1.0" encoding="utf-8"?>
<calcChain xmlns="http://schemas.openxmlformats.org/spreadsheetml/2006/main">
  <c r="E20" i="1"/>
  <c r="F58" l="1"/>
  <c r="G17"/>
  <c r="G19"/>
  <c r="F59"/>
  <c r="F56"/>
  <c r="F64"/>
  <c r="F65" s="1"/>
  <c r="F57"/>
  <c r="H71"/>
  <c r="F72"/>
  <c r="F66"/>
  <c r="G72"/>
  <c r="F67"/>
  <c r="G71"/>
  <c r="G67"/>
  <c r="F73"/>
  <c r="F60" s="1"/>
  <c r="F74"/>
  <c r="F61" s="1"/>
  <c r="G18"/>
  <c r="E48"/>
</calcChain>
</file>

<file path=xl/sharedStrings.xml><?xml version="1.0" encoding="utf-8"?>
<sst xmlns="http://schemas.openxmlformats.org/spreadsheetml/2006/main" count="70" uniqueCount="66">
  <si>
    <t>Показатели</t>
  </si>
  <si>
    <t>Код строки</t>
  </si>
  <si>
    <t>По отчету за соответствующий период прошлого года</t>
  </si>
  <si>
    <t>Фактически с начала года</t>
  </si>
  <si>
    <t>А</t>
  </si>
  <si>
    <t>Б</t>
  </si>
  <si>
    <t>1. Натуральные показатели (тыс. Гкал)</t>
  </si>
  <si>
    <t>Выработано теплоэнергии</t>
  </si>
  <si>
    <t>Расход теплоэнергии на собственные нужды</t>
  </si>
  <si>
    <t xml:space="preserve">Потери тепловой энергии </t>
  </si>
  <si>
    <t>Отпущено теплоэнергии всем  потребителям</t>
  </si>
  <si>
    <t>В том числе : населению</t>
  </si>
  <si>
    <t>2. Полная себестоимость отпущенной тепловой энергии (тыс.руб.)</t>
  </si>
  <si>
    <t>Расходы на производство тепловой энергии, всего</t>
  </si>
  <si>
    <t>Топливо</t>
  </si>
  <si>
    <t>Электроэнергия</t>
  </si>
  <si>
    <t>Вода</t>
  </si>
  <si>
    <t>Амортизация</t>
  </si>
  <si>
    <t>Ремонт и техобслуживание или резерв расходов на оплату  всех видов ремонта</t>
  </si>
  <si>
    <t>В том числе капитальный ремонт или резерв расходов на оплату капитального ремонта</t>
  </si>
  <si>
    <t>Затраты на оплату труда</t>
  </si>
  <si>
    <t>Отчисления на социальные нужды</t>
  </si>
  <si>
    <t>Цеховые расходы</t>
  </si>
  <si>
    <t>Оплата теплоэнергии , полученной со стороны</t>
  </si>
  <si>
    <t>Расходы по распределению теплоэнергии</t>
  </si>
  <si>
    <t>В том числе : Материалы</t>
  </si>
  <si>
    <t>Ремонт и техобслуживание или резерв расходов на оплату всех видов ремонта</t>
  </si>
  <si>
    <t>В том числе капитальный ремонт или резерв  расходов на оплату капитального ремонта</t>
  </si>
  <si>
    <t>Проведение аварийно-восстановительных работ</t>
  </si>
  <si>
    <t>Содержание и обслуживание внутридомовых сетей</t>
  </si>
  <si>
    <t>Ремонтный фонд</t>
  </si>
  <si>
    <t>Прочие прямые расходы,  всего</t>
  </si>
  <si>
    <t>В том числе оплата работ службы «Заказчика»</t>
  </si>
  <si>
    <t>Отчисление на страхование имущества</t>
  </si>
  <si>
    <t>Общеэксплуатационные расходы</t>
  </si>
  <si>
    <t>ИТОГО расходов по эксплуатации</t>
  </si>
  <si>
    <t>Внеэксплуатационные расходы</t>
  </si>
  <si>
    <t>ВСЕГО РАСХОДОВ ПО ПОЛНОЙ СЕБЕСТОИМОСТИ</t>
  </si>
  <si>
    <t>Себестоимость за 1Гкал отпущенной тепловой энергии, руб.</t>
  </si>
  <si>
    <t>ВСЕГО ДОХОДОВ</t>
  </si>
  <si>
    <t>В том числе от населения</t>
  </si>
  <si>
    <t>Справочно: ЭОТ</t>
  </si>
  <si>
    <t>Тариф для населения</t>
  </si>
  <si>
    <t xml:space="preserve">Руководитель организации                              Чупрынин В.Ф.                             </t>
  </si>
  <si>
    <t>Отчетная</t>
  </si>
  <si>
    <t xml:space="preserve">     калькуляция себестоимости</t>
  </si>
  <si>
    <t>Получено теплоэнергии со стороны</t>
  </si>
  <si>
    <t xml:space="preserve"> В том числе : Материалы</t>
  </si>
  <si>
    <t>льготы</t>
  </si>
  <si>
    <t>субсидии</t>
  </si>
  <si>
    <t>бюджетные предприятия</t>
  </si>
  <si>
    <t>прочие потребители</t>
  </si>
  <si>
    <t>Площадь</t>
  </si>
  <si>
    <t>количество человек</t>
  </si>
  <si>
    <t>Тар.бюдж</t>
  </si>
  <si>
    <t>Тар.ХР</t>
  </si>
  <si>
    <t>Тар*Объем</t>
  </si>
  <si>
    <t>Тар. БО*Объем</t>
  </si>
  <si>
    <t>Тар.ХР*Объем</t>
  </si>
  <si>
    <t>отпущенной теплоэнергии</t>
  </si>
  <si>
    <t>в т.ч. ЖУК</t>
  </si>
  <si>
    <t>Главный бухгалтер                                                       Черных Т.И.</t>
  </si>
  <si>
    <r>
      <t xml:space="preserve">Организация  </t>
    </r>
    <r>
      <rPr>
        <b/>
        <u/>
        <sz val="14"/>
        <rFont val="Times New Roman"/>
        <family val="1"/>
        <charset val="204"/>
      </rPr>
      <t>Болотнинский район</t>
    </r>
  </si>
  <si>
    <r>
      <t xml:space="preserve">Отрасль        </t>
    </r>
    <r>
      <rPr>
        <b/>
        <u/>
        <sz val="12"/>
        <rFont val="Times New Roman"/>
        <family val="1"/>
        <charset val="204"/>
      </rPr>
      <t xml:space="preserve"> ЖКХ Егоровка</t>
    </r>
  </si>
  <si>
    <t>Руководитель организации                Горелик И.Г.</t>
  </si>
  <si>
    <t>За     январь-декабрь 2014   г.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</si>
</sst>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"/>
    <numFmt numFmtId="167" formatCode="0.0000000"/>
  </numFmts>
  <fonts count="13"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0" xfId="0" applyFont="1"/>
    <xf numFmtId="0" fontId="7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164" fontId="0" fillId="2" borderId="4" xfId="0" applyNumberForma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top" wrapText="1"/>
    </xf>
    <xf numFmtId="0" fontId="0" fillId="0" borderId="0" xfId="0" applyFill="1" applyBorder="1"/>
    <xf numFmtId="0" fontId="1" fillId="3" borderId="0" xfId="0" applyFont="1" applyFill="1" applyBorder="1" applyAlignment="1">
      <alignment horizontal="center"/>
    </xf>
    <xf numFmtId="0" fontId="0" fillId="4" borderId="0" xfId="0" applyFill="1"/>
    <xf numFmtId="0" fontId="7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Fill="1" applyBorder="1"/>
    <xf numFmtId="0" fontId="10" fillId="0" borderId="0" xfId="0" applyFont="1"/>
    <xf numFmtId="0" fontId="10" fillId="2" borderId="0" xfId="0" applyFont="1" applyFill="1" applyAlignment="1"/>
    <xf numFmtId="0" fontId="10" fillId="2" borderId="0" xfId="0" applyFont="1" applyFill="1"/>
    <xf numFmtId="0" fontId="1" fillId="5" borderId="1" xfId="0" applyFont="1" applyFill="1" applyBorder="1" applyAlignment="1">
      <alignment horizontal="center" vertical="top" wrapText="1"/>
    </xf>
    <xf numFmtId="165" fontId="1" fillId="5" borderId="0" xfId="0" applyNumberFormat="1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left"/>
    </xf>
    <xf numFmtId="0" fontId="9" fillId="5" borderId="0" xfId="0" applyFont="1" applyFill="1" applyBorder="1" applyAlignment="1">
      <alignment horizontal="center"/>
    </xf>
    <xf numFmtId="167" fontId="1" fillId="5" borderId="0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1" fillId="6" borderId="1" xfId="0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4" fillId="2" borderId="5" xfId="0" applyNumberFormat="1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165" fontId="4" fillId="4" borderId="2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165" fontId="1" fillId="4" borderId="2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65" fontId="4" fillId="4" borderId="5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5" fontId="1" fillId="2" borderId="6" xfId="0" applyNumberFormat="1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top" wrapText="1"/>
    </xf>
    <xf numFmtId="165" fontId="1" fillId="2" borderId="7" xfId="0" applyNumberFormat="1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165" fontId="4" fillId="2" borderId="5" xfId="0" applyNumberFormat="1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vertical="top" wrapText="1"/>
    </xf>
    <xf numFmtId="165" fontId="1" fillId="6" borderId="1" xfId="0" applyNumberFormat="1" applyFont="1" applyFill="1" applyBorder="1" applyAlignment="1">
      <alignment horizontal="center" vertical="top" wrapText="1"/>
    </xf>
    <xf numFmtId="165" fontId="1" fillId="4" borderId="6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2"/>
  <sheetViews>
    <sheetView view="pageBreakPreview" topLeftCell="A47" zoomScale="115" zoomScaleSheetLayoutView="115" workbookViewId="0">
      <selection activeCell="H52" sqref="H52"/>
    </sheetView>
  </sheetViews>
  <sheetFormatPr defaultRowHeight="12.75" outlineLevelRow="1" outlineLevelCol="1"/>
  <cols>
    <col min="1" max="1" width="0.42578125" style="18" customWidth="1"/>
    <col min="2" max="2" width="30.5703125" customWidth="1"/>
    <col min="3" max="3" width="20.140625" customWidth="1"/>
    <col min="4" max="4" width="9.5703125" style="18" customWidth="1"/>
    <col min="5" max="5" width="27.85546875" hidden="1" customWidth="1"/>
    <col min="6" max="6" width="16.85546875" customWidth="1"/>
    <col min="7" max="7" width="14.42578125" style="18" customWidth="1" outlineLevel="1"/>
    <col min="8" max="8" width="13.28515625" style="18" customWidth="1"/>
    <col min="9" max="9" width="0.7109375" hidden="1" customWidth="1"/>
    <col min="10" max="10" width="9.28515625" hidden="1" customWidth="1"/>
  </cols>
  <sheetData>
    <row r="1" spans="2:7" ht="18.75">
      <c r="B1" s="1" t="s">
        <v>62</v>
      </c>
    </row>
    <row r="2" spans="2:7" ht="15.75">
      <c r="B2" s="1" t="s">
        <v>63</v>
      </c>
    </row>
    <row r="3" spans="2:7" ht="18.75">
      <c r="B3" s="9"/>
      <c r="C3" s="9" t="s">
        <v>44</v>
      </c>
    </row>
    <row r="4" spans="2:7" ht="18.75">
      <c r="B4" s="2"/>
      <c r="C4" s="2" t="s">
        <v>45</v>
      </c>
    </row>
    <row r="5" spans="2:7" ht="18.75">
      <c r="B5" s="2"/>
      <c r="C5" s="2" t="s">
        <v>59</v>
      </c>
    </row>
    <row r="6" spans="2:7" ht="18.75">
      <c r="B6" s="2"/>
      <c r="C6" s="44" t="s">
        <v>65</v>
      </c>
    </row>
    <row r="7" spans="2:7" ht="24" customHeight="1">
      <c r="B7" s="3"/>
    </row>
    <row r="8" spans="2:7" ht="51.75" customHeight="1">
      <c r="B8" s="15" t="s">
        <v>0</v>
      </c>
      <c r="C8" s="15" t="s">
        <v>1</v>
      </c>
      <c r="D8" s="57" t="s">
        <v>2</v>
      </c>
      <c r="E8" s="77" t="s">
        <v>3</v>
      </c>
      <c r="F8" s="77"/>
    </row>
    <row r="9" spans="2:7" s="18" customFormat="1" ht="15" customHeight="1">
      <c r="B9" s="22" t="s">
        <v>4</v>
      </c>
      <c r="C9" s="22" t="s">
        <v>5</v>
      </c>
      <c r="D9" s="22">
        <v>1</v>
      </c>
      <c r="E9" s="78">
        <v>2</v>
      </c>
      <c r="F9" s="78"/>
    </row>
    <row r="10" spans="2:7" ht="27.75" customHeight="1">
      <c r="B10" s="13" t="s">
        <v>6</v>
      </c>
      <c r="C10" s="4"/>
      <c r="D10" s="83"/>
      <c r="E10" s="79">
        <v>2.536</v>
      </c>
      <c r="F10" s="80"/>
    </row>
    <row r="11" spans="2:7" ht="14.25" customHeight="1">
      <c r="B11" s="14" t="s">
        <v>7</v>
      </c>
      <c r="C11" s="13">
        <v>100</v>
      </c>
      <c r="D11" s="84"/>
      <c r="E11" s="81"/>
      <c r="F11" s="82"/>
    </row>
    <row r="12" spans="2:7" ht="25.5">
      <c r="B12" s="14" t="s">
        <v>8</v>
      </c>
      <c r="C12" s="4">
        <v>110</v>
      </c>
      <c r="D12" s="58"/>
      <c r="E12" s="73">
        <v>0.13400000000000001</v>
      </c>
      <c r="F12" s="73"/>
    </row>
    <row r="13" spans="2:7" ht="15.75">
      <c r="B13" s="14" t="s">
        <v>46</v>
      </c>
      <c r="C13" s="4">
        <v>120</v>
      </c>
      <c r="D13" s="58"/>
      <c r="E13" s="73"/>
      <c r="F13" s="73"/>
    </row>
    <row r="14" spans="2:7" ht="15.75">
      <c r="B14" s="14" t="s">
        <v>9</v>
      </c>
      <c r="C14" s="13">
        <v>200</v>
      </c>
      <c r="D14" s="58"/>
      <c r="E14" s="73">
        <v>0.254</v>
      </c>
      <c r="F14" s="73"/>
    </row>
    <row r="15" spans="2:7" s="30" customFormat="1" ht="29.25" customHeight="1">
      <c r="B15" s="31" t="s">
        <v>10</v>
      </c>
      <c r="C15" s="32">
        <v>300</v>
      </c>
      <c r="D15" s="59"/>
      <c r="E15" s="74">
        <v>2.1480000000000001</v>
      </c>
      <c r="F15" s="74"/>
      <c r="G15" s="54"/>
    </row>
    <row r="16" spans="2:7" ht="18.75" customHeight="1">
      <c r="B16" s="14" t="s">
        <v>11</v>
      </c>
      <c r="C16" s="4">
        <v>310</v>
      </c>
      <c r="D16" s="58"/>
      <c r="E16" s="73">
        <v>1.4999999999999999E-2</v>
      </c>
      <c r="F16" s="73"/>
    </row>
    <row r="17" spans="2:7" ht="18.75" hidden="1" customHeight="1" outlineLevel="1">
      <c r="B17" s="14" t="s">
        <v>50</v>
      </c>
      <c r="C17" s="4"/>
      <c r="D17" s="58"/>
      <c r="E17" s="85"/>
      <c r="F17" s="85"/>
      <c r="G17" s="18" t="e">
        <f>#REF!+#REF!+#REF!+#REF!+#REF!+#REF!+#REF!+#REF!+#REF!+#REF!+#REF!+#REF!+#REF!+#REF!+#REF!+#REF!+#REF!</f>
        <v>#REF!</v>
      </c>
    </row>
    <row r="18" spans="2:7" ht="18.75" hidden="1" customHeight="1" outlineLevel="1">
      <c r="B18" s="14" t="s">
        <v>51</v>
      </c>
      <c r="C18" s="4"/>
      <c r="D18" s="58"/>
      <c r="E18" s="85"/>
      <c r="F18" s="85"/>
      <c r="G18" s="18" t="e">
        <f>#REF!+#REF!+#REF!+#REF!+#REF!+#REF!+#REF!+#REF!+#REF!+#REF!+#REF!+#REF!+#REF!+#REF!+#REF!+#REF!+#REF!</f>
        <v>#REF!</v>
      </c>
    </row>
    <row r="19" spans="2:7" ht="18.75" hidden="1" customHeight="1" outlineLevel="1">
      <c r="B19" s="14" t="s">
        <v>60</v>
      </c>
      <c r="C19" s="27"/>
      <c r="D19" s="60"/>
      <c r="E19" s="73"/>
      <c r="F19" s="73"/>
      <c r="G19" s="18" t="e">
        <f>#REF!+#REF!+#REF!+#REF!+#REF!+#REF!+#REF!+#REF!+#REF!+#REF!+#REF!+#REF!+#REF!+#REF!+#REF!+#REF!+#REF!</f>
        <v>#REF!</v>
      </c>
    </row>
    <row r="20" spans="2:7" s="30" customFormat="1" ht="42.75" customHeight="1" outlineLevel="1">
      <c r="B20" s="32" t="s">
        <v>12</v>
      </c>
      <c r="C20" s="71">
        <v>400</v>
      </c>
      <c r="D20" s="69"/>
      <c r="E20" s="86">
        <f>SUM(E22:F31)</f>
        <v>3522.7</v>
      </c>
      <c r="F20" s="87"/>
    </row>
    <row r="21" spans="2:7" s="30" customFormat="1" ht="30" outlineLevel="1">
      <c r="B21" s="33" t="s">
        <v>13</v>
      </c>
      <c r="C21" s="72"/>
      <c r="D21" s="70"/>
      <c r="E21" s="88"/>
      <c r="F21" s="89"/>
    </row>
    <row r="22" spans="2:7" ht="15" customHeight="1" outlineLevel="1">
      <c r="B22" s="14" t="s">
        <v>47</v>
      </c>
      <c r="C22" s="4">
        <v>410</v>
      </c>
      <c r="D22" s="58"/>
      <c r="E22" s="73">
        <v>12.9</v>
      </c>
      <c r="F22" s="73"/>
    </row>
    <row r="23" spans="2:7" ht="15" customHeight="1" outlineLevel="1">
      <c r="B23" s="14" t="s">
        <v>14</v>
      </c>
      <c r="C23" s="4">
        <v>420</v>
      </c>
      <c r="D23" s="58"/>
      <c r="E23" s="73">
        <v>866.8</v>
      </c>
      <c r="F23" s="73"/>
    </row>
    <row r="24" spans="2:7" ht="18" customHeight="1" outlineLevel="1">
      <c r="B24" s="10" t="s">
        <v>15</v>
      </c>
      <c r="C24" s="5">
        <v>430</v>
      </c>
      <c r="D24" s="61"/>
      <c r="E24" s="73">
        <v>344</v>
      </c>
      <c r="F24" s="73"/>
    </row>
    <row r="25" spans="2:7" ht="15" customHeight="1" outlineLevel="1">
      <c r="B25" s="10" t="s">
        <v>16</v>
      </c>
      <c r="C25" s="5">
        <v>440</v>
      </c>
      <c r="D25" s="61"/>
      <c r="E25" s="73"/>
      <c r="F25" s="73"/>
    </row>
    <row r="26" spans="2:7" ht="14.25" customHeight="1" outlineLevel="1">
      <c r="B26" s="10" t="s">
        <v>17</v>
      </c>
      <c r="C26" s="6">
        <v>450</v>
      </c>
      <c r="D26" s="62"/>
      <c r="E26" s="73">
        <v>249.6</v>
      </c>
      <c r="F26" s="73"/>
    </row>
    <row r="27" spans="2:7" ht="38.25" customHeight="1" outlineLevel="1">
      <c r="B27" s="10" t="s">
        <v>18</v>
      </c>
      <c r="C27" s="5">
        <v>460</v>
      </c>
      <c r="D27" s="61"/>
      <c r="E27" s="73">
        <v>61.2</v>
      </c>
      <c r="F27" s="73"/>
    </row>
    <row r="28" spans="2:7" ht="38.25" customHeight="1" outlineLevel="1">
      <c r="B28" s="10" t="s">
        <v>19</v>
      </c>
      <c r="C28" s="5">
        <v>461</v>
      </c>
      <c r="D28" s="61"/>
      <c r="E28" s="73"/>
      <c r="F28" s="73"/>
    </row>
    <row r="29" spans="2:7" ht="16.5" customHeight="1" outlineLevel="1">
      <c r="B29" s="10" t="s">
        <v>20</v>
      </c>
      <c r="C29" s="6">
        <v>470</v>
      </c>
      <c r="D29" s="61"/>
      <c r="E29" s="73">
        <v>1159.2</v>
      </c>
      <c r="F29" s="73"/>
    </row>
    <row r="30" spans="2:7" ht="17.25" customHeight="1" outlineLevel="1">
      <c r="B30" s="10" t="s">
        <v>21</v>
      </c>
      <c r="C30" s="5">
        <v>480</v>
      </c>
      <c r="D30" s="61"/>
      <c r="E30" s="73">
        <v>350</v>
      </c>
      <c r="F30" s="73"/>
    </row>
    <row r="31" spans="2:7" ht="15.75" customHeight="1" outlineLevel="1">
      <c r="B31" s="10" t="s">
        <v>22</v>
      </c>
      <c r="C31" s="5">
        <v>490</v>
      </c>
      <c r="D31" s="61"/>
      <c r="E31" s="73">
        <v>479</v>
      </c>
      <c r="F31" s="73"/>
    </row>
    <row r="32" spans="2:7" s="30" customFormat="1" ht="30" customHeight="1" outlineLevel="1">
      <c r="B32" s="34" t="s">
        <v>23</v>
      </c>
      <c r="C32" s="35">
        <v>500</v>
      </c>
      <c r="D32" s="63"/>
      <c r="E32" s="74"/>
      <c r="F32" s="74"/>
    </row>
    <row r="33" spans="2:6" s="30" customFormat="1" ht="28.5" customHeight="1" outlineLevel="1">
      <c r="B33" s="34" t="s">
        <v>24</v>
      </c>
      <c r="C33" s="35">
        <v>600</v>
      </c>
      <c r="D33" s="63"/>
      <c r="E33" s="74"/>
      <c r="F33" s="74"/>
    </row>
    <row r="34" spans="2:6" ht="17.25" customHeight="1" outlineLevel="1">
      <c r="B34" s="10" t="s">
        <v>25</v>
      </c>
      <c r="C34" s="5">
        <v>610</v>
      </c>
      <c r="D34" s="62"/>
      <c r="E34" s="73"/>
      <c r="F34" s="73"/>
    </row>
    <row r="35" spans="2:6" ht="12.75" customHeight="1" outlineLevel="1">
      <c r="B35" s="10" t="s">
        <v>17</v>
      </c>
      <c r="C35" s="5">
        <v>620</v>
      </c>
      <c r="D35" s="61"/>
      <c r="E35" s="73"/>
      <c r="F35" s="73"/>
    </row>
    <row r="36" spans="2:6" ht="37.5" customHeight="1" outlineLevel="1">
      <c r="B36" s="14" t="s">
        <v>26</v>
      </c>
      <c r="C36" s="4">
        <v>630</v>
      </c>
      <c r="D36" s="58"/>
      <c r="E36" s="73"/>
      <c r="F36" s="73"/>
    </row>
    <row r="37" spans="2:6" ht="38.25" customHeight="1" outlineLevel="1">
      <c r="B37" s="14" t="s">
        <v>27</v>
      </c>
      <c r="C37" s="4">
        <v>631</v>
      </c>
      <c r="D37" s="64"/>
      <c r="E37" s="73"/>
      <c r="F37" s="73"/>
    </row>
    <row r="38" spans="2:6" ht="17.25" customHeight="1" outlineLevel="1">
      <c r="B38" s="10" t="s">
        <v>20</v>
      </c>
      <c r="C38" s="6">
        <v>640</v>
      </c>
      <c r="D38" s="61"/>
      <c r="E38" s="73"/>
      <c r="F38" s="73"/>
    </row>
    <row r="39" spans="2:6" ht="14.25" customHeight="1" outlineLevel="1">
      <c r="B39" s="10" t="s">
        <v>21</v>
      </c>
      <c r="C39" s="5">
        <v>650</v>
      </c>
      <c r="D39" s="61"/>
      <c r="E39" s="73"/>
      <c r="F39" s="73"/>
    </row>
    <row r="40" spans="2:6" ht="13.5" customHeight="1" outlineLevel="1">
      <c r="B40" s="10" t="s">
        <v>22</v>
      </c>
      <c r="C40" s="5">
        <v>660</v>
      </c>
      <c r="D40" s="62"/>
      <c r="E40" s="73"/>
      <c r="F40" s="73"/>
    </row>
    <row r="41" spans="2:6" s="30" customFormat="1" ht="28.5" customHeight="1" outlineLevel="1">
      <c r="B41" s="36" t="s">
        <v>28</v>
      </c>
      <c r="C41" s="35">
        <v>700</v>
      </c>
      <c r="D41" s="63"/>
      <c r="E41" s="74"/>
      <c r="F41" s="74"/>
    </row>
    <row r="42" spans="2:6" s="30" customFormat="1" ht="44.25" customHeight="1" outlineLevel="1">
      <c r="B42" s="34" t="s">
        <v>29</v>
      </c>
      <c r="C42" s="35">
        <v>800</v>
      </c>
      <c r="D42" s="65"/>
      <c r="E42" s="74"/>
      <c r="F42" s="74"/>
    </row>
    <row r="43" spans="2:6" s="30" customFormat="1" ht="15" customHeight="1" outlineLevel="1">
      <c r="B43" s="37" t="s">
        <v>30</v>
      </c>
      <c r="C43" s="35">
        <v>900</v>
      </c>
      <c r="D43" s="65"/>
      <c r="E43" s="74"/>
      <c r="F43" s="74"/>
    </row>
    <row r="44" spans="2:6" s="30" customFormat="1" ht="26.25" customHeight="1" outlineLevel="1">
      <c r="B44" s="34" t="s">
        <v>31</v>
      </c>
      <c r="C44" s="35">
        <v>1000</v>
      </c>
      <c r="D44" s="65"/>
      <c r="E44" s="74"/>
      <c r="F44" s="74"/>
    </row>
    <row r="45" spans="2:6" ht="25.5" customHeight="1" outlineLevel="1">
      <c r="B45" s="10" t="s">
        <v>32</v>
      </c>
      <c r="C45" s="5">
        <v>1010</v>
      </c>
      <c r="D45" s="62"/>
      <c r="E45" s="73"/>
      <c r="F45" s="73"/>
    </row>
    <row r="46" spans="2:6" ht="24.75" customHeight="1" outlineLevel="1">
      <c r="B46" s="10" t="s">
        <v>33</v>
      </c>
      <c r="C46" s="5">
        <v>1020</v>
      </c>
      <c r="D46" s="62"/>
      <c r="E46" s="73"/>
      <c r="F46" s="73"/>
    </row>
    <row r="47" spans="2:6" s="30" customFormat="1" ht="28.5" customHeight="1" outlineLevel="1">
      <c r="B47" s="34" t="s">
        <v>34</v>
      </c>
      <c r="C47" s="35">
        <v>1100</v>
      </c>
      <c r="D47" s="63"/>
      <c r="E47" s="74">
        <v>0</v>
      </c>
      <c r="F47" s="74"/>
    </row>
    <row r="48" spans="2:6" s="30" customFormat="1" ht="27" customHeight="1" outlineLevel="1">
      <c r="B48" s="38" t="s">
        <v>35</v>
      </c>
      <c r="C48" s="39">
        <v>1200</v>
      </c>
      <c r="D48" s="63"/>
      <c r="E48" s="74">
        <f>E20+E47</f>
        <v>3522.7</v>
      </c>
      <c r="F48" s="74"/>
    </row>
    <row r="49" spans="1:30" ht="27" customHeight="1" outlineLevel="1">
      <c r="B49" s="7" t="s">
        <v>36</v>
      </c>
      <c r="C49" s="8">
        <v>1300</v>
      </c>
      <c r="D49" s="62"/>
      <c r="E49" s="73">
        <v>176.5</v>
      </c>
      <c r="F49" s="73"/>
    </row>
    <row r="50" spans="1:30" s="30" customFormat="1" ht="42" customHeight="1">
      <c r="B50" s="38" t="s">
        <v>37</v>
      </c>
      <c r="C50" s="39">
        <v>1400</v>
      </c>
      <c r="D50" s="59"/>
      <c r="E50" s="74">
        <v>3699.2</v>
      </c>
      <c r="F50" s="74"/>
    </row>
    <row r="51" spans="1:30" ht="23.25" customHeight="1">
      <c r="B51" s="11" t="s">
        <v>38</v>
      </c>
      <c r="C51" s="5">
        <v>1500</v>
      </c>
      <c r="D51" s="64"/>
      <c r="E51" s="73">
        <v>1722.16</v>
      </c>
      <c r="F51" s="73"/>
    </row>
    <row r="52" spans="1:30" s="30" customFormat="1" ht="16.5" customHeight="1">
      <c r="B52" s="38" t="s">
        <v>39</v>
      </c>
      <c r="C52" s="39">
        <v>1600</v>
      </c>
      <c r="D52" s="75"/>
      <c r="E52" s="75"/>
      <c r="F52" s="66">
        <v>3252.2</v>
      </c>
    </row>
    <row r="53" spans="1:30" s="30" customFormat="1" ht="17.25" customHeight="1">
      <c r="B53" s="38" t="s">
        <v>40</v>
      </c>
      <c r="C53" s="39">
        <v>1610</v>
      </c>
      <c r="D53" s="75"/>
      <c r="E53" s="75"/>
      <c r="F53" s="67">
        <v>22.2</v>
      </c>
    </row>
    <row r="54" spans="1:30" ht="15.75" customHeight="1">
      <c r="B54" s="10" t="s">
        <v>41</v>
      </c>
      <c r="C54" s="5">
        <v>1700</v>
      </c>
      <c r="D54" s="58"/>
      <c r="E54" s="73">
        <v>1547.7</v>
      </c>
      <c r="F54" s="73"/>
    </row>
    <row r="55" spans="1:30" ht="18" customHeight="1">
      <c r="B55" s="10" t="s">
        <v>42</v>
      </c>
      <c r="C55" s="5">
        <v>1800</v>
      </c>
      <c r="D55" s="58"/>
      <c r="E55" s="73">
        <v>1547.7</v>
      </c>
      <c r="F55" s="73"/>
    </row>
    <row r="56" spans="1:30" s="18" customFormat="1" ht="15.75" hidden="1" outlineLevel="1">
      <c r="B56" s="25" t="s">
        <v>48</v>
      </c>
      <c r="C56" s="25"/>
      <c r="D56" s="25"/>
      <c r="E56" s="25"/>
      <c r="F56" s="49" t="e">
        <f>#REF!+#REF!+#REF!+#REF!+#REF!+#REF!+#REF!+#REF!+#REF!+#REF!+#REF!+#REF!+#REF!+#REF!+#REF!+#REF!+#REF!</f>
        <v>#REF!</v>
      </c>
    </row>
    <row r="57" spans="1:30" s="18" customFormat="1" ht="15.75" hidden="1" outlineLevel="1">
      <c r="B57" s="26" t="s">
        <v>49</v>
      </c>
      <c r="C57" s="19"/>
      <c r="D57" s="19"/>
      <c r="E57" s="19"/>
      <c r="F57" s="41" t="e">
        <f>#REF!+#REF!+#REF!+#REF!+#REF!+#REF!+#REF!+#REF!+#REF!+#REF!+#REF!+#REF!+#REF!</f>
        <v>#REF!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s="19" customFormat="1" ht="15.75" hidden="1" outlineLevel="1">
      <c r="B58" s="23" t="s">
        <v>52</v>
      </c>
      <c r="F58" s="56" t="e">
        <f>#REF!+#REF!+#REF!+#REF!+#REF!+#REF!+#REF!+#REF!+#REF!+#REF!+#REF!+#REF!+#REF!+#REF!+#REF!+#REF!+#REF!</f>
        <v>#REF!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s="19" customFormat="1" ht="15.75" hidden="1" outlineLevel="1">
      <c r="B59" s="23" t="s">
        <v>53</v>
      </c>
      <c r="F59" s="55" t="e">
        <f>#REF!+#REF!+#REF!+#REF!+#REF!+#REF!+#REF!+#REF!+#REF!+#REF!+#REF!+#REF!+#REF!+#REF!+#REF!+#REF!+#REF!</f>
        <v>#REF!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s="19" customFormat="1" ht="15.75" hidden="1" outlineLevel="1">
      <c r="B60" s="23" t="s">
        <v>54</v>
      </c>
      <c r="C60" s="23"/>
      <c r="D60" s="23"/>
      <c r="E60" s="23" t="s">
        <v>43</v>
      </c>
      <c r="F60" s="42" t="e">
        <f>F73</f>
        <v>#REF!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s="19" customFormat="1" ht="15.75" hidden="1" outlineLevel="1">
      <c r="B61" s="23" t="s">
        <v>55</v>
      </c>
      <c r="C61" s="23"/>
      <c r="D61" s="23"/>
      <c r="E61" s="23"/>
      <c r="F61" s="42" t="e">
        <f>F74</f>
        <v>#REF!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s="16" customFormat="1" ht="1.5" hidden="1" customHeight="1" outlineLevel="1">
      <c r="A62" s="20"/>
      <c r="B62" s="17"/>
      <c r="C62" s="17"/>
      <c r="D62" s="21"/>
      <c r="E62" s="17"/>
      <c r="F62" s="29"/>
      <c r="G62" s="20"/>
      <c r="H62" s="20"/>
    </row>
    <row r="63" spans="1:30" s="16" customFormat="1" ht="3" hidden="1" customHeight="1" outlineLevel="1">
      <c r="A63" s="20"/>
      <c r="B63" s="17"/>
      <c r="C63" s="17"/>
      <c r="D63" s="21"/>
      <c r="E63" s="17"/>
      <c r="F63" s="29"/>
      <c r="G63" s="20"/>
      <c r="H63" s="20"/>
    </row>
    <row r="64" spans="1:30" s="16" customFormat="1" ht="15.75" hidden="1" outlineLevel="1">
      <c r="A64" s="20"/>
      <c r="B64" s="17"/>
      <c r="C64" s="17"/>
      <c r="D64" s="21"/>
      <c r="E64" s="17"/>
      <c r="F64" s="53" t="e">
        <f>E16*1000/F58/12</f>
        <v>#REF!</v>
      </c>
      <c r="G64" s="20"/>
      <c r="H64" s="20"/>
    </row>
    <row r="65" spans="1:30" s="16" customFormat="1" ht="15.75" hidden="1" outlineLevel="1">
      <c r="A65" s="20"/>
      <c r="B65" s="17"/>
      <c r="C65" s="17"/>
      <c r="D65" s="21"/>
      <c r="E65" s="17"/>
      <c r="F65" s="50" t="e">
        <f>F64*(F58/F59)</f>
        <v>#REF!</v>
      </c>
      <c r="G65" s="20"/>
      <c r="H65" s="20"/>
    </row>
    <row r="66" spans="1:30" s="16" customFormat="1" ht="15.75" hidden="1" outlineLevel="1">
      <c r="A66" s="20"/>
      <c r="B66" s="17"/>
      <c r="C66" s="17"/>
      <c r="D66" s="21"/>
      <c r="E66" s="17"/>
      <c r="F66" s="51" t="e">
        <f>F53+F56+F57</f>
        <v>#REF!</v>
      </c>
      <c r="G66" s="20"/>
      <c r="H66" s="20"/>
    </row>
    <row r="67" spans="1:30" s="16" customFormat="1" ht="48" hidden="1" customHeight="1" outlineLevel="1">
      <c r="A67" s="20"/>
      <c r="B67" s="40"/>
      <c r="C67" s="17"/>
      <c r="D67" s="21"/>
      <c r="E67" s="17"/>
      <c r="F67" s="52" t="e">
        <f>F52+F56</f>
        <v>#REF!</v>
      </c>
      <c r="G67" s="43" t="e">
        <f>#REF!+#REF!+#REF!+#REF!</f>
        <v>#REF!</v>
      </c>
      <c r="H67" s="43"/>
    </row>
    <row r="68" spans="1:30" ht="99" customHeight="1" collapsed="1">
      <c r="B68" s="45" t="s">
        <v>64</v>
      </c>
      <c r="C68" s="46"/>
      <c r="D68" s="76"/>
      <c r="E68" s="76"/>
      <c r="F68" s="76"/>
      <c r="G68" s="20"/>
      <c r="H68" s="20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1:30" ht="46.5" customHeight="1">
      <c r="B69" s="47"/>
      <c r="C69" s="46"/>
      <c r="D69" s="48"/>
      <c r="E69" s="46"/>
      <c r="F69" s="46"/>
      <c r="G69" s="20"/>
      <c r="H69" s="20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1:30" ht="12.75" hidden="1" customHeight="1" outlineLevel="1">
      <c r="B70" s="68"/>
      <c r="C70" s="68"/>
      <c r="D70" s="68"/>
      <c r="E70" s="68"/>
      <c r="F70" s="68"/>
      <c r="G70" s="20"/>
      <c r="H70" s="20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1:30" s="12" customFormat="1" ht="12.75" hidden="1" customHeight="1" outlineLevel="1">
      <c r="A71" s="19"/>
      <c r="B71" t="s">
        <v>61</v>
      </c>
      <c r="C71"/>
      <c r="D71" s="18"/>
      <c r="E71"/>
      <c r="F71"/>
      <c r="G71" s="24" t="e">
        <f>SUM(#REF!)</f>
        <v>#REF!</v>
      </c>
      <c r="H71" s="20" t="e">
        <f>#REF!+#REF!+#REF!</f>
        <v>#REF!</v>
      </c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</row>
    <row r="72" spans="1:30" s="12" customFormat="1" hidden="1" outlineLevel="1">
      <c r="A72" s="19"/>
      <c r="B72" s="12" t="s">
        <v>56</v>
      </c>
      <c r="D72" s="19"/>
      <c r="F72" s="12" t="e">
        <f>(#REF!+#REF!+#REF!+#REF!+#REF!+#REF!+#REF!+#REF!+#REF!+#REF!+#REF!+#REF!+#REF!+#REF!+#REF!+#REF!+#REF!)/E16</f>
        <v>#REF!</v>
      </c>
      <c r="G72" s="24" t="e">
        <f>SUM(#REF!)</f>
        <v>#REF!</v>
      </c>
      <c r="H72" s="20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1:30" s="12" customFormat="1" hidden="1" outlineLevel="1">
      <c r="A73" s="19"/>
      <c r="B73" s="12" t="s">
        <v>57</v>
      </c>
      <c r="D73" s="19"/>
      <c r="F73" s="12" t="e">
        <f>(#REF!+#REF!+#REF!+#REF!+#REF!+#REF!+#REF!+#REF!+#REF!+#REF!+#REF!+#REF!+#REF!+#REF!+#REF!+#REF!)/E17</f>
        <v>#REF!</v>
      </c>
      <c r="G73" s="20"/>
      <c r="H73" s="20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1:30" s="12" customFormat="1" hidden="1" outlineLevel="1">
      <c r="A74" s="19"/>
      <c r="B74" s="12" t="s">
        <v>58</v>
      </c>
      <c r="D74" s="19"/>
      <c r="F74" s="12" t="e">
        <f>(#REF!+#REF!+#REF!+#REF!+#REF!+#REF!+#REF!+#REF!+#REF!+#REF!+#REF!+#REF!+#REF!+#REF!+#REF!+#REF!)/E18</f>
        <v>#REF!</v>
      </c>
      <c r="G74" s="20"/>
      <c r="H74" s="20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1:30" s="16" customFormat="1" ht="8.25" hidden="1" customHeight="1" outlineLevel="1">
      <c r="A75" s="20"/>
      <c r="D75" s="20"/>
      <c r="G75" s="20"/>
      <c r="H75" s="20"/>
    </row>
    <row r="76" spans="1:30" collapsed="1">
      <c r="B76" s="28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8" spans="1:30" ht="30" customHeight="1">
      <c r="B78" s="68"/>
      <c r="C78" s="68"/>
      <c r="D78" s="68"/>
      <c r="E78" s="68"/>
      <c r="F78" s="68"/>
    </row>
    <row r="79" spans="1:30" ht="25.5" customHeight="1"/>
    <row r="80" spans="1:30" ht="15.75">
      <c r="B80" s="68"/>
      <c r="C80" s="68"/>
      <c r="D80" s="68"/>
      <c r="E80" s="68"/>
      <c r="F80" s="68"/>
    </row>
    <row r="81" hidden="1"/>
    <row r="82" hidden="1"/>
  </sheetData>
  <mergeCells count="53">
    <mergeCell ref="D52:E52"/>
    <mergeCell ref="E43:F43"/>
    <mergeCell ref="E44:F44"/>
    <mergeCell ref="E45:F45"/>
    <mergeCell ref="D10:D11"/>
    <mergeCell ref="E19:F19"/>
    <mergeCell ref="E14:F14"/>
    <mergeCell ref="E17:F17"/>
    <mergeCell ref="E15:F15"/>
    <mergeCell ref="E16:F16"/>
    <mergeCell ref="E18:F18"/>
    <mergeCell ref="E29:F29"/>
    <mergeCell ref="E28:F28"/>
    <mergeCell ref="E20:F21"/>
    <mergeCell ref="E22:F22"/>
    <mergeCell ref="E51:F51"/>
    <mergeCell ref="E8:F8"/>
    <mergeCell ref="E9:F9"/>
    <mergeCell ref="E10:F11"/>
    <mergeCell ref="E12:F12"/>
    <mergeCell ref="E13:F13"/>
    <mergeCell ref="B70:F70"/>
    <mergeCell ref="E30:F30"/>
    <mergeCell ref="E31:F31"/>
    <mergeCell ref="E32:F32"/>
    <mergeCell ref="E33:F33"/>
    <mergeCell ref="E40:F40"/>
    <mergeCell ref="E41:F41"/>
    <mergeCell ref="E35:F35"/>
    <mergeCell ref="E36:F36"/>
    <mergeCell ref="E37:F37"/>
    <mergeCell ref="E38:F38"/>
    <mergeCell ref="D53:E53"/>
    <mergeCell ref="D68:F68"/>
    <mergeCell ref="E54:F54"/>
    <mergeCell ref="E55:F55"/>
    <mergeCell ref="E50:F50"/>
    <mergeCell ref="B80:F80"/>
    <mergeCell ref="D20:D21"/>
    <mergeCell ref="C20:C21"/>
    <mergeCell ref="E23:F23"/>
    <mergeCell ref="E24:F24"/>
    <mergeCell ref="E25:F25"/>
    <mergeCell ref="E26:F26"/>
    <mergeCell ref="E27:F27"/>
    <mergeCell ref="E34:F34"/>
    <mergeCell ref="E39:F39"/>
    <mergeCell ref="B78:F78"/>
    <mergeCell ref="E46:F46"/>
    <mergeCell ref="E47:F47"/>
    <mergeCell ref="E48:F48"/>
    <mergeCell ref="E49:F49"/>
    <mergeCell ref="E42:F4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2" manualBreakCount="2">
    <brk id="32" max="22" man="1"/>
    <brk id="80" max="18" man="1"/>
  </rowBreaks>
  <colBreaks count="1" manualBreakCount="1">
    <brk id="8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МППЖКХ</dc:creator>
  <cp:lastModifiedBy>User</cp:lastModifiedBy>
  <cp:lastPrinted>2014-10-17T11:59:53Z</cp:lastPrinted>
  <dcterms:created xsi:type="dcterms:W3CDTF">2005-01-24T10:26:46Z</dcterms:created>
  <dcterms:modified xsi:type="dcterms:W3CDTF">2015-01-20T18:46:52Z</dcterms:modified>
</cp:coreProperties>
</file>